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3\"/>
    </mc:Choice>
  </mc:AlternateContent>
  <xr:revisionPtr revIDLastSave="0" documentId="8_{C36F96BB-2135-4B8C-B3FC-AD89E9A7B53E}" xr6:coauthVersionLast="47" xr6:coauthVersionMax="47" xr10:uidLastSave="{00000000-0000-0000-0000-000000000000}"/>
  <bookViews>
    <workbookView xWindow="-120" yWindow="-120" windowWidth="20730" windowHeight="11160" tabRatio="702" activeTab="1" xr2:uid="{00000000-000D-0000-FFFF-FFFF00000000}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2019-2022'!$C$3:$AR$81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3" i="268" l="1"/>
  <c r="AQ31" i="268"/>
  <c r="AQ33" i="268" s="1"/>
  <c r="AQ23" i="268"/>
  <c r="AQ21" i="268"/>
  <c r="AP31" i="268"/>
  <c r="AP23" i="268"/>
  <c r="AP21" i="268"/>
  <c r="AR30" i="268"/>
  <c r="AR29" i="268"/>
  <c r="AR25" i="268"/>
  <c r="AR24" i="268"/>
  <c r="AR22" i="268"/>
  <c r="AR23" i="268" s="1"/>
  <c r="AR20" i="268"/>
  <c r="AR19" i="268"/>
  <c r="AR16" i="268"/>
  <c r="AR15" i="268"/>
  <c r="AR11" i="268"/>
  <c r="AR10" i="268"/>
  <c r="AO31" i="268"/>
  <c r="AO23" i="268"/>
  <c r="AO21" i="268"/>
  <c r="AN21" i="268"/>
  <c r="AN31" i="268"/>
  <c r="AR12" i="268"/>
  <c r="AR13" i="268"/>
  <c r="AR14" i="268"/>
  <c r="AR17" i="268"/>
  <c r="AR18" i="268"/>
  <c r="AN23" i="268"/>
  <c r="AM21" i="268"/>
  <c r="AM23" i="268"/>
  <c r="AM31" i="268"/>
  <c r="AR26" i="268"/>
  <c r="AR27" i="268"/>
  <c r="AR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P33" i="268" l="1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R31" i="268" l="1"/>
  <c r="AG33" i="268"/>
  <c r="AH33" i="268"/>
  <c r="AF33" i="268"/>
  <c r="AE31" i="268"/>
  <c r="AE23" i="268"/>
  <c r="AE21" i="268"/>
  <c r="AR21" i="268" l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33" i="267" s="1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F21" i="267"/>
  <c r="HG21" i="267"/>
  <c r="HG33" i="267" s="1"/>
  <c r="HH21" i="267"/>
  <c r="HI21" i="267"/>
  <c r="HJ21" i="267"/>
  <c r="HK21" i="267"/>
  <c r="HK33" i="267" s="1"/>
  <c r="HL21" i="267"/>
  <c r="GZ21" i="267"/>
  <c r="IE21" i="267"/>
  <c r="IS33" i="267" l="1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<sst xmlns="http://schemas.openxmlformats.org/spreadsheetml/2006/main" count="405" uniqueCount="88">
  <si>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</si>
  <si>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</si>
  <si>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</si>
  <si>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</si>
  <si>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</si>
  <si>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</si>
  <si>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</si>
  <si>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</si>
  <si>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</si>
  <si>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</si>
  <si>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</si>
  <si>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</si>
  <si>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</si>
  <si>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</si>
  <si>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</si>
  <si>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</si>
  <si>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</si>
  <si>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</si>
  <si>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</si>
  <si>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</si>
  <si>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</si>
  <si>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</si>
  <si>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</si>
  <si>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</si>
  <si>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</si>
  <si>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</si>
  <si>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</si>
  <si>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</si>
  <si>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</si>
  <si>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</si>
  <si>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</si>
  <si>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</si>
  <si>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</si>
  <si>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</si>
  <si>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</si>
  <si>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</si>
  <si>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</si>
  <si>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</si>
  <si>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</si>
  <si>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</si>
  <si>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</si>
  <si>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</si>
  <si>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</si>
  <si>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</si>
  <si>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</si>
  <si>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</si>
  <si>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</si>
  <si>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</si>
  <si>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</si>
  <si>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</si>
  <si>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</si>
  <si>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</si>
  <si>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</si>
  <si>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</si>
  <si>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</si>
  <si>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</si>
  <si>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</si>
  <si>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</si>
  <si>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</si>
  <si>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</si>
  <si>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</si>
  <si>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</si>
  <si>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</si>
  <si>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</si>
  <si>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</si>
  <si>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</si>
  <si>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</si>
  <si>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</si>
  <si>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</si>
  <si>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</si>
  <si>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</si>
  <si>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</si>
  <si>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</si>
  <si>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</si>
  <si>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</si>
  <si>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</si>
  <si>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</si>
  <si>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</si>
  <si>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</si>
  <si>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</si>
  <si>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</si>
  <si>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</si>
  <si>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</si>
  <si>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</si>
  <si>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</si>
  <si>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</si>
  <si>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MARZO 2022</t>
  </si>
  <si>
    <t>DIFERENCIA  MAR22- FEB22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</si>
</sst>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2019-2022'!$AF$1:$AQ$1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' GAS 2019-2022'!$AF$33:$AQ$33</c:f>
              <c:numCache>
                <c:formatCode>#,##0</c:formatCode>
                <c:ptCount val="12"/>
                <c:pt idx="0">
                  <c:v>871274.07210000011</c:v>
                </c:pt>
                <c:pt idx="1">
                  <c:v>780865.31401290325</c:v>
                </c:pt>
                <c:pt idx="2">
                  <c:v>1068128.4027200001</c:v>
                </c:pt>
                <c:pt idx="3">
                  <c:v>823834.10490645119</c:v>
                </c:pt>
                <c:pt idx="4">
                  <c:v>850929.25434516149</c:v>
                </c:pt>
                <c:pt idx="5">
                  <c:v>1273570.5606000002</c:v>
                </c:pt>
                <c:pt idx="6">
                  <c:v>1367318.6092000001</c:v>
                </c:pt>
                <c:pt idx="7">
                  <c:v>1428097.6161999998</c:v>
                </c:pt>
                <c:pt idx="8">
                  <c:v>1366833.5268389999</c:v>
                </c:pt>
                <c:pt idx="9">
                  <c:v>1356402.0822000001</c:v>
                </c:pt>
                <c:pt idx="10">
                  <c:v>1344504.6221000003</c:v>
                </c:pt>
                <c:pt idx="11">
                  <c:v>1259914.1981354838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621"/>
          <c:min val="44287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508000</xdr:colOff>
      <xdr:row>35</xdr:row>
      <xdr:rowOff>79376</xdr:rowOff>
    </xdr:from>
    <xdr:to>
      <xdr:col>39</xdr:col>
      <xdr:colOff>1107622</xdr:colOff>
      <xdr:row>75</xdr:row>
      <xdr:rowOff>125640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0" customFormat="1" ht="20.25" customHeight="1" x14ac:dyDescent="0.35">
      <c r="A4" s="40" t="s">
        <v>74</v>
      </c>
      <c r="B4" s="40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99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1" customFormat="1" ht="17.45" customHeight="1" x14ac:dyDescent="0.25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">
      <c r="C8" s="107"/>
      <c r="D8" s="108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6">
        <v>2014</v>
      </c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>
        <v>2015</v>
      </c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9">
        <v>2016</v>
      </c>
      <c r="HG8" s="110"/>
      <c r="HH8" s="111">
        <v>2017</v>
      </c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2">
        <v>2018</v>
      </c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4"/>
      <c r="IF8" s="115">
        <v>2019</v>
      </c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7"/>
      <c r="IR8" s="115">
        <v>2020</v>
      </c>
      <c r="IS8" s="116"/>
      <c r="IT8" s="116"/>
      <c r="IU8" s="117"/>
    </row>
    <row r="9" spans="1:25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25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25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25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25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">
      <c r="A25" s="65"/>
      <c r="B25" s="66"/>
      <c r="C25" s="105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Top="1" thickBot="1" x14ac:dyDescent="0.3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25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25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2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2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2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2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2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2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2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2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2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2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2">
      <c r="C50" s="9"/>
    </row>
    <row r="51" spans="3:70" x14ac:dyDescent="0.2">
      <c r="C51" s="9"/>
    </row>
    <row r="52" spans="3:70" x14ac:dyDescent="0.2">
      <c r="C52" s="9"/>
    </row>
    <row r="53" spans="3:70" x14ac:dyDescent="0.2">
      <c r="C53" s="9"/>
    </row>
    <row r="54" spans="3:70" x14ac:dyDescent="0.2">
      <c r="C54" s="9"/>
    </row>
    <row r="55" spans="3:70" x14ac:dyDescent="0.2">
      <c r="C55" s="9"/>
    </row>
    <row r="56" spans="3:70" x14ac:dyDescent="0.2">
      <c r="C56" s="9"/>
    </row>
    <row r="57" spans="3:70" x14ac:dyDescent="0.2">
      <c r="C57" s="9"/>
    </row>
    <row r="58" spans="3:70" x14ac:dyDescent="0.2">
      <c r="C58" s="9"/>
    </row>
    <row r="59" spans="3:70" x14ac:dyDescent="0.2">
      <c r="C59" s="9"/>
    </row>
    <row r="60" spans="3:70" x14ac:dyDescent="0.2">
      <c r="C60" s="9"/>
    </row>
    <row r="61" spans="3:70" x14ac:dyDescent="0.2">
      <c r="C61" s="9"/>
    </row>
    <row r="62" spans="3:70" x14ac:dyDescent="0.2">
      <c r="C62" s="9"/>
    </row>
    <row r="63" spans="3:70" x14ac:dyDescent="0.2">
      <c r="BO63" s="18"/>
    </row>
    <row r="64" spans="3:70" x14ac:dyDescent="0.2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2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2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2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2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2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2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2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2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2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2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2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2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2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2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2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2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2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2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2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2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2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2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2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2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2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2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R90"/>
  <sheetViews>
    <sheetView showGridLines="0" tabSelected="1" view="pageBreakPreview" topLeftCell="C1" zoomScale="60" zoomScaleNormal="60" workbookViewId="0">
      <pane xSplit="6" ySplit="9" topLeftCell="AC10" activePane="bottomRight" state="frozen"/>
      <selection activeCell="C1" sqref="C1"/>
      <selection pane="topRight" activeCell="I1" sqref="I1"/>
      <selection pane="bottomLeft" activeCell="C10" sqref="C10"/>
      <selection pane="bottomRight" activeCell="AO66" sqref="AO66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0" width="17.5703125" style="1" hidden="1" customWidth="1"/>
    <col min="31" max="43" width="17.5703125" style="1" customWidth="1"/>
    <col min="44" max="44" width="21.5703125" style="1" customWidth="1"/>
    <col min="45" max="16384" width="15.42578125" style="1"/>
  </cols>
  <sheetData>
    <row r="1" spans="1:44" x14ac:dyDescent="0.2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</row>
    <row r="3" spans="1:44" s="97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</row>
    <row r="4" spans="1:44" s="98" customFormat="1" ht="20.25" customHeight="1" x14ac:dyDescent="0.35">
      <c r="A4" s="40" t="s">
        <v>74</v>
      </c>
      <c r="B4" s="40"/>
      <c r="C4" s="103" t="s">
        <v>86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s="97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</row>
    <row r="6" spans="1:44" s="11" customFormat="1" ht="7.9" customHeight="1" x14ac:dyDescent="0.25">
      <c r="A6" s="31"/>
      <c r="B6" s="31"/>
      <c r="C6" s="31"/>
      <c r="D6" s="32"/>
    </row>
    <row r="7" spans="1:44" s="11" customFormat="1" ht="14.25" customHeight="1" x14ac:dyDescent="0.25">
      <c r="C7" s="36"/>
      <c r="D7" s="33"/>
    </row>
    <row r="8" spans="1:44" s="11" customFormat="1" ht="27" customHeight="1" thickBot="1" x14ac:dyDescent="0.3">
      <c r="C8" s="107"/>
      <c r="D8" s="108"/>
      <c r="E8" s="115">
        <v>2019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>
        <v>2020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5">
        <v>2021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2022</v>
      </c>
      <c r="AP8" s="116"/>
      <c r="AQ8" s="117"/>
    </row>
    <row r="9" spans="1:44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53</v>
      </c>
      <c r="AP9" s="102" t="s">
        <v>54</v>
      </c>
      <c r="AQ9" s="102" t="s">
        <v>55</v>
      </c>
      <c r="AR9" s="102" t="s">
        <v>87</v>
      </c>
    </row>
    <row r="10" spans="1:44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v>2563.4288000000001</v>
      </c>
      <c r="AP10" s="22">
        <v>2528.1691000000001</v>
      </c>
      <c r="AQ10" s="22">
        <v>2770.2868709677414</v>
      </c>
      <c r="AR10" s="22">
        <f>+AP10-AO10</f>
        <v>-35.259700000000066</v>
      </c>
    </row>
    <row r="11" spans="1:44" s="13" customFormat="1" ht="15" customHeight="1" x14ac:dyDescent="0.25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v>829.54930000000002</v>
      </c>
      <c r="AP11" s="22">
        <v>1099.7257999999999</v>
      </c>
      <c r="AQ11" s="22">
        <v>1085.730870967742</v>
      </c>
      <c r="AR11" s="22">
        <f>+AP11-AO11</f>
        <v>270.17649999999992</v>
      </c>
    </row>
    <row r="12" spans="1:44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>
        <f t="shared" ref="AR12:AR28" si="0">+AM12-AL12</f>
        <v>0</v>
      </c>
    </row>
    <row r="13" spans="1:44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f t="shared" si="0"/>
        <v>0</v>
      </c>
    </row>
    <row r="14" spans="1:44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>
        <f t="shared" si="0"/>
        <v>0</v>
      </c>
    </row>
    <row r="15" spans="1:44" s="13" customFormat="1" ht="21.75" customHeight="1" x14ac:dyDescent="0.25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v>260.17200000000003</v>
      </c>
      <c r="AP15" s="22">
        <v>227.13669999999999</v>
      </c>
      <c r="AQ15" s="22">
        <v>202.95847419354837</v>
      </c>
      <c r="AR15" s="22">
        <f>+AP15-AO15</f>
        <v>-33.035300000000035</v>
      </c>
    </row>
    <row r="16" spans="1:44" s="13" customFormat="1" ht="18.75" customHeight="1" x14ac:dyDescent="0.25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v>3932.8065000000001</v>
      </c>
      <c r="AP16" s="22">
        <v>4345.1071000000002</v>
      </c>
      <c r="AQ16" s="22">
        <v>4245.4516129032263</v>
      </c>
      <c r="AR16" s="22">
        <f>+AP16-AO16</f>
        <v>412.30060000000003</v>
      </c>
    </row>
    <row r="17" spans="1:44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>
        <f t="shared" si="0"/>
        <v>0</v>
      </c>
    </row>
    <row r="18" spans="1:44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>
        <f t="shared" si="0"/>
        <v>0</v>
      </c>
    </row>
    <row r="19" spans="1:44" s="13" customFormat="1" ht="18.75" customHeight="1" x14ac:dyDescent="0.25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v>14832.709699999999</v>
      </c>
      <c r="AP19" s="22">
        <v>14466.607099999999</v>
      </c>
      <c r="AQ19" s="22">
        <v>14324.225806451614</v>
      </c>
      <c r="AR19" s="22">
        <f>+AP19-AO19</f>
        <v>-366.10260000000017</v>
      </c>
    </row>
    <row r="20" spans="1:44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v>16634.588500000002</v>
      </c>
      <c r="AP20" s="22">
        <v>18495.356500000002</v>
      </c>
      <c r="AQ20" s="22">
        <v>18183.02255806452</v>
      </c>
      <c r="AR20" s="22">
        <f>+AP20-AO20</f>
        <v>1860.768</v>
      </c>
    </row>
    <row r="21" spans="1:44" s="13" customFormat="1" ht="23.25" customHeight="1" thickTop="1" thickBot="1" x14ac:dyDescent="0.3">
      <c r="B21" s="55"/>
      <c r="C21" s="92" t="s">
        <v>72</v>
      </c>
      <c r="D21" s="56"/>
      <c r="E21" s="58">
        <f t="shared" ref="E21:AR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39053.254800000002</v>
      </c>
      <c r="AP21" s="58">
        <f t="shared" si="1"/>
        <v>41162.102299999999</v>
      </c>
      <c r="AQ21" s="58">
        <f t="shared" si="1"/>
        <v>40811.676193548396</v>
      </c>
      <c r="AR21" s="58">
        <f t="shared" si="1"/>
        <v>2108.8474999999999</v>
      </c>
    </row>
    <row r="22" spans="1:44" s="13" customFormat="1" ht="22.5" customHeight="1" thickTop="1" thickBot="1" x14ac:dyDescent="0.3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101">
        <v>10126.3506</v>
      </c>
      <c r="AP22" s="101">
        <v>6007.0137999999997</v>
      </c>
      <c r="AQ22" s="101">
        <v>5264.448929032259</v>
      </c>
      <c r="AR22" s="22">
        <f>+AP22-AO22</f>
        <v>-4119.3368</v>
      </c>
    </row>
    <row r="23" spans="1:44" s="13" customFormat="1" ht="21.75" customHeight="1" thickTop="1" thickBot="1" x14ac:dyDescent="0.3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>SUM(AM22)</f>
        <v>12659.1751</v>
      </c>
      <c r="AN23" s="64">
        <f>SUM(AN22)</f>
        <v>12342.3627</v>
      </c>
      <c r="AO23" s="64">
        <f>SUM(AO22)</f>
        <v>10126.3506</v>
      </c>
      <c r="AP23" s="64">
        <f>SUM(AP22)</f>
        <v>6007.0137999999997</v>
      </c>
      <c r="AQ23" s="64">
        <f>SUM(AQ22)</f>
        <v>5264.448929032259</v>
      </c>
      <c r="AR23" s="64">
        <f>+AR22</f>
        <v>-4119.3368</v>
      </c>
    </row>
    <row r="24" spans="1:44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v>649771.32030000002</v>
      </c>
      <c r="AP24" s="22">
        <v>651674.00560000003</v>
      </c>
      <c r="AQ24" s="22">
        <v>623526.84326129023</v>
      </c>
      <c r="AR24" s="22">
        <f>+AP24-AO24</f>
        <v>1902.6853000000119</v>
      </c>
    </row>
    <row r="25" spans="1:44" s="13" customFormat="1" ht="20.25" customHeight="1" thickTop="1" thickBot="1" x14ac:dyDescent="0.3">
      <c r="A25" s="65"/>
      <c r="B25" s="66"/>
      <c r="C25" s="105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v>449951.87390000001</v>
      </c>
      <c r="AP25" s="22">
        <v>440976.30080000003</v>
      </c>
      <c r="AQ25" s="22">
        <v>396021.89277419355</v>
      </c>
      <c r="AR25" s="22">
        <f>+AP25-AO25</f>
        <v>-8975.5730999999796</v>
      </c>
    </row>
    <row r="26" spans="1:44" s="13" customFormat="1" ht="20.25" hidden="1" customHeight="1" thickTop="1" thickBot="1" x14ac:dyDescent="0.3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>
        <f t="shared" si="0"/>
        <v>0</v>
      </c>
    </row>
    <row r="27" spans="1:44" s="13" customFormat="1" ht="20.25" hidden="1" customHeight="1" thickTop="1" thickBot="1" x14ac:dyDescent="0.3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>
        <f t="shared" si="0"/>
        <v>0</v>
      </c>
    </row>
    <row r="28" spans="1:44" s="13" customFormat="1" ht="20.25" hidden="1" customHeight="1" thickTop="1" thickBot="1" x14ac:dyDescent="0.3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>
        <f t="shared" si="0"/>
        <v>0</v>
      </c>
    </row>
    <row r="29" spans="1:44" s="13" customFormat="1" ht="20.25" customHeight="1" thickTop="1" thickBot="1" x14ac:dyDescent="0.3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v>207493.28260000001</v>
      </c>
      <c r="AP29" s="22">
        <v>201279.6421</v>
      </c>
      <c r="AQ29" s="22">
        <v>190022.65039354836</v>
      </c>
      <c r="AR29" s="22">
        <f>+AP29-AO29</f>
        <v>-6213.6405000000086</v>
      </c>
    </row>
    <row r="30" spans="1:44" s="13" customFormat="1" ht="20.25" customHeight="1" thickTop="1" thickBot="1" x14ac:dyDescent="0.3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v>6</v>
      </c>
      <c r="AP30" s="22">
        <v>3405.5574999999999</v>
      </c>
      <c r="AQ30" s="22">
        <v>4266.6865838709673</v>
      </c>
      <c r="AR30" s="22">
        <f>+AP30-AO30</f>
        <v>3399.5574999999999</v>
      </c>
    </row>
    <row r="31" spans="1:44" s="13" customFormat="1" ht="23.25" customHeight="1" thickTop="1" thickBot="1" x14ac:dyDescent="0.3">
      <c r="B31" s="70"/>
      <c r="C31" s="94" t="s">
        <v>52</v>
      </c>
      <c r="D31" s="71"/>
      <c r="E31" s="37">
        <f t="shared" ref="E31:R31" si="5">SUM(E24:E30)</f>
        <v>1268967.9424999999</v>
      </c>
      <c r="F31" s="37">
        <f t="shared" si="5"/>
        <v>1216917.8742999998</v>
      </c>
      <c r="G31" s="37">
        <f t="shared" si="5"/>
        <v>1148593.0918000001</v>
      </c>
      <c r="H31" s="37">
        <f t="shared" si="5"/>
        <v>1072980.0314000002</v>
      </c>
      <c r="I31" s="37">
        <f t="shared" si="5"/>
        <v>1035582.2769000002</v>
      </c>
      <c r="J31" s="37">
        <f t="shared" si="5"/>
        <v>1069342.2167</v>
      </c>
      <c r="K31" s="37">
        <f t="shared" si="5"/>
        <v>1287092.5625</v>
      </c>
      <c r="L31" s="37">
        <f t="shared" si="5"/>
        <v>1453667.7590000001</v>
      </c>
      <c r="M31" s="37">
        <f t="shared" si="5"/>
        <v>1502819</v>
      </c>
      <c r="N31" s="37">
        <f t="shared" si="5"/>
        <v>1363260.5220999999</v>
      </c>
      <c r="O31" s="37">
        <f t="shared" si="5"/>
        <v>1366452.6982</v>
      </c>
      <c r="P31" s="37">
        <f t="shared" si="5"/>
        <v>1189500.1118000001</v>
      </c>
      <c r="Q31" s="37">
        <f t="shared" si="5"/>
        <v>1159931.7741</v>
      </c>
      <c r="R31" s="37">
        <f t="shared" si="5"/>
        <v>1204760.4596000002</v>
      </c>
      <c r="S31" s="37">
        <f t="shared" ref="S31:X31" si="6">SUM(S24:S30)</f>
        <v>866263.56599999999</v>
      </c>
      <c r="T31" s="37">
        <f t="shared" si="6"/>
        <v>757330.14939999999</v>
      </c>
      <c r="U31" s="37">
        <f t="shared" si="6"/>
        <v>811774.32869999995</v>
      </c>
      <c r="V31" s="37">
        <f t="shared" si="6"/>
        <v>791291.49400000006</v>
      </c>
      <c r="W31" s="37">
        <f t="shared" si="6"/>
        <v>1301428.1148000001</v>
      </c>
      <c r="X31" s="37">
        <f t="shared" si="6"/>
        <v>1254957.2588</v>
      </c>
      <c r="Y31" s="37">
        <f t="shared" ref="Y31:AE31" si="7">SUM(Y24:Y30)</f>
        <v>1298103.0346000001</v>
      </c>
      <c r="Z31" s="37">
        <f t="shared" si="7"/>
        <v>1208795.7321000001</v>
      </c>
      <c r="AA31" s="37">
        <f t="shared" si="7"/>
        <v>1446184.6390999998</v>
      </c>
      <c r="AB31" s="37">
        <f t="shared" si="7"/>
        <v>1316321.5256000001</v>
      </c>
      <c r="AC31" s="37">
        <f t="shared" si="7"/>
        <v>1107916.8588</v>
      </c>
      <c r="AD31" s="37">
        <f t="shared" si="7"/>
        <v>1128866.6844000001</v>
      </c>
      <c r="AE31" s="37">
        <f t="shared" si="7"/>
        <v>1026923.0386</v>
      </c>
      <c r="AF31" s="37">
        <f t="shared" ref="AF31:AR31" si="8">SUM(AF24:AF30)</f>
        <v>826639.56410000008</v>
      </c>
      <c r="AG31" s="37">
        <f t="shared" si="8"/>
        <v>735439.67606129032</v>
      </c>
      <c r="AH31" s="37">
        <f t="shared" si="8"/>
        <v>1023619.8715733334</v>
      </c>
      <c r="AI31" s="37">
        <f t="shared" si="8"/>
        <v>778563.53745806415</v>
      </c>
      <c r="AJ31" s="37">
        <f t="shared" si="8"/>
        <v>805640.00127741951</v>
      </c>
      <c r="AK31" s="37">
        <f t="shared" si="8"/>
        <v>1229208.8168000001</v>
      </c>
      <c r="AL31" s="37">
        <f t="shared" si="8"/>
        <v>1322345.28</v>
      </c>
      <c r="AM31" s="37">
        <f>SUM(AM24:AM30)</f>
        <v>1381727.6469999999</v>
      </c>
      <c r="AN31" s="37">
        <f>SUM(AN24:AN30)</f>
        <v>1319432.8278999999</v>
      </c>
      <c r="AO31" s="37">
        <f>SUM(AO24:AO30)</f>
        <v>1307222.4768000001</v>
      </c>
      <c r="AP31" s="37">
        <f>SUM(AP24:AP30)</f>
        <v>1297335.5060000003</v>
      </c>
      <c r="AQ31" s="37">
        <f>SUM(AQ24:AQ30)</f>
        <v>1213838.0730129031</v>
      </c>
      <c r="AR31" s="37">
        <f t="shared" si="8"/>
        <v>-9886.9707999999773</v>
      </c>
    </row>
    <row r="32" spans="1:44" s="7" customFormat="1" ht="15.75" customHeight="1" thickTop="1" thickBot="1" x14ac:dyDescent="0.3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4" s="13" customFormat="1" ht="33" thickTop="1" thickBot="1" x14ac:dyDescent="0.3">
      <c r="B33" s="73"/>
      <c r="C33" s="88" t="s">
        <v>79</v>
      </c>
      <c r="D33" s="89"/>
      <c r="E33" s="91">
        <f t="shared" ref="E33:T33" si="9">+SUM(E21,E23,E31)</f>
        <v>1315946.6183</v>
      </c>
      <c r="F33" s="91">
        <f t="shared" si="9"/>
        <v>1264159.3536999999</v>
      </c>
      <c r="G33" s="91">
        <f t="shared" si="9"/>
        <v>1194725.7081000002</v>
      </c>
      <c r="H33" s="91">
        <f t="shared" si="9"/>
        <v>1119085.7702000001</v>
      </c>
      <c r="I33" s="91">
        <f t="shared" si="9"/>
        <v>1085771.4066000001</v>
      </c>
      <c r="J33" s="91">
        <f t="shared" si="9"/>
        <v>1121340.8311999999</v>
      </c>
      <c r="K33" s="91">
        <f t="shared" si="9"/>
        <v>1340583.2341</v>
      </c>
      <c r="L33" s="91">
        <f t="shared" si="9"/>
        <v>1509143.8179000001</v>
      </c>
      <c r="M33" s="91">
        <f t="shared" si="9"/>
        <v>1555961</v>
      </c>
      <c r="N33" s="91">
        <f t="shared" si="9"/>
        <v>1419451.6309</v>
      </c>
      <c r="O33" s="91">
        <f t="shared" si="9"/>
        <v>1418369.9406000001</v>
      </c>
      <c r="P33" s="91">
        <f t="shared" si="9"/>
        <v>1243898.9653</v>
      </c>
      <c r="Q33" s="91">
        <f t="shared" si="9"/>
        <v>1211720.6915</v>
      </c>
      <c r="R33" s="91">
        <f t="shared" si="9"/>
        <v>1249771.2884000002</v>
      </c>
      <c r="S33" s="91">
        <f t="shared" si="9"/>
        <v>903310.04019999993</v>
      </c>
      <c r="T33" s="91">
        <f t="shared" si="9"/>
        <v>790178.82979999995</v>
      </c>
      <c r="U33" s="91">
        <f t="shared" ref="U33:AA33" si="10">+SUM(U21,U23,U31)</f>
        <v>845915.21269999992</v>
      </c>
      <c r="V33" s="91">
        <f t="shared" si="10"/>
        <v>832774.50060000003</v>
      </c>
      <c r="W33" s="91">
        <f t="shared" si="10"/>
        <v>1346101.4936000002</v>
      </c>
      <c r="X33" s="91">
        <f t="shared" si="10"/>
        <v>1298655.1539999999</v>
      </c>
      <c r="Y33" s="91">
        <f t="shared" si="10"/>
        <v>1342976.2357000001</v>
      </c>
      <c r="Z33" s="91">
        <f t="shared" si="10"/>
        <v>1254828.3513000002</v>
      </c>
      <c r="AA33" s="91">
        <f t="shared" si="10"/>
        <v>1490754.6923999998</v>
      </c>
      <c r="AB33" s="91">
        <f t="shared" ref="AB33:AG33" si="11">+SUM(AB21,AB23,AB31)</f>
        <v>1361515.5016000001</v>
      </c>
      <c r="AC33" s="91">
        <f t="shared" si="11"/>
        <v>1150031.7105</v>
      </c>
      <c r="AD33" s="91">
        <f t="shared" si="11"/>
        <v>1172289.7332000001</v>
      </c>
      <c r="AE33" s="91">
        <f t="shared" si="11"/>
        <v>1067744.5913</v>
      </c>
      <c r="AF33" s="91">
        <f t="shared" si="11"/>
        <v>871274.07210000011</v>
      </c>
      <c r="AG33" s="91">
        <f t="shared" si="11"/>
        <v>780865.31401290325</v>
      </c>
      <c r="AH33" s="91">
        <f t="shared" ref="AH33" si="12">+SUM(AH21,AH23,AH31)</f>
        <v>1068128.4027200001</v>
      </c>
      <c r="AI33" s="91">
        <f>+SUM(AI21,AI23,AI31)</f>
        <v>823834.10490645119</v>
      </c>
      <c r="AJ33" s="91">
        <f t="shared" ref="AJ33:AL33" si="13">+SUM(AJ21,AJ23,AJ31)</f>
        <v>850929.25434516149</v>
      </c>
      <c r="AK33" s="91">
        <f t="shared" si="13"/>
        <v>1273570.5606000002</v>
      </c>
      <c r="AL33" s="91">
        <f t="shared" si="13"/>
        <v>1367318.6092000001</v>
      </c>
      <c r="AM33" s="91">
        <f t="shared" ref="AM33" si="14">+SUM(AM21,AM23,AM31)</f>
        <v>1428097.6161999998</v>
      </c>
      <c r="AN33" s="91">
        <f>+SUM(AN21,AN23,AN31)</f>
        <v>1366833.5268389999</v>
      </c>
      <c r="AO33" s="91">
        <f>+SUM(AO21,AO23,AO31)</f>
        <v>1356402.0822000001</v>
      </c>
      <c r="AP33" s="91">
        <f>+SUM(AP21,AP23,AP31)</f>
        <v>1344504.6221000003</v>
      </c>
      <c r="AQ33" s="91">
        <f>+SUM(AQ21,AQ23,AQ31)</f>
        <v>1259914.1981354838</v>
      </c>
      <c r="AR33" s="91">
        <f>+AR21+AR23+AR31</f>
        <v>-11897.460099999978</v>
      </c>
    </row>
    <row r="34" spans="2:44" ht="26.25" customHeight="1" thickTop="1" x14ac:dyDescent="0.25">
      <c r="C34" s="95"/>
      <c r="D34" s="31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4" ht="16.5" customHeight="1" x14ac:dyDescent="0.25">
      <c r="C35" s="78"/>
      <c r="D35" s="31"/>
      <c r="E35" s="3"/>
      <c r="K35" s="3"/>
      <c r="AR35" s="3"/>
    </row>
    <row r="37" spans="2:44" x14ac:dyDescent="0.2">
      <c r="H37" s="3"/>
    </row>
    <row r="50" spans="3:4" x14ac:dyDescent="0.2">
      <c r="C50" s="9"/>
    </row>
    <row r="51" spans="3:4" x14ac:dyDescent="0.2">
      <c r="C51" s="9"/>
    </row>
    <row r="52" spans="3:4" x14ac:dyDescent="0.2">
      <c r="C52" s="9"/>
    </row>
    <row r="53" spans="3:4" x14ac:dyDescent="0.2">
      <c r="C53" s="9"/>
    </row>
    <row r="54" spans="3:4" x14ac:dyDescent="0.2">
      <c r="C54" s="9"/>
    </row>
    <row r="55" spans="3:4" x14ac:dyDescent="0.2">
      <c r="C55" s="9"/>
    </row>
    <row r="56" spans="3:4" x14ac:dyDescent="0.2">
      <c r="C56" s="9"/>
    </row>
    <row r="57" spans="3:4" x14ac:dyDescent="0.2">
      <c r="C57" s="9"/>
    </row>
    <row r="58" spans="3:4" x14ac:dyDescent="0.2">
      <c r="C58" s="9"/>
    </row>
    <row r="59" spans="3:4" x14ac:dyDescent="0.2">
      <c r="C59" s="9"/>
    </row>
    <row r="60" spans="3:4" x14ac:dyDescent="0.2">
      <c r="C60" s="9"/>
    </row>
    <row r="61" spans="3:4" x14ac:dyDescent="0.2">
      <c r="C61" s="9"/>
    </row>
    <row r="62" spans="3:4" x14ac:dyDescent="0.2">
      <c r="C62" s="9"/>
    </row>
    <row r="64" spans="3:4" x14ac:dyDescent="0.2">
      <c r="C64" s="9"/>
      <c r="D64" s="4"/>
    </row>
    <row r="65" spans="1:4" x14ac:dyDescent="0.2">
      <c r="C65" s="9"/>
      <c r="D65" s="4"/>
    </row>
    <row r="66" spans="1:4" x14ac:dyDescent="0.2">
      <c r="C66" s="9"/>
      <c r="D66" s="4"/>
    </row>
    <row r="67" spans="1:4" x14ac:dyDescent="0.2">
      <c r="C67" s="9"/>
      <c r="D67" s="4"/>
    </row>
    <row r="68" spans="1:4" x14ac:dyDescent="0.2">
      <c r="A68" s="5"/>
      <c r="B68" s="5"/>
      <c r="C68" s="5"/>
      <c r="D68" s="1"/>
    </row>
    <row r="69" spans="1:4" x14ac:dyDescent="0.2">
      <c r="A69" s="5"/>
      <c r="B69" s="5"/>
      <c r="C69" s="5"/>
      <c r="D69" s="1"/>
    </row>
    <row r="70" spans="1:4" x14ac:dyDescent="0.2">
      <c r="A70" s="5"/>
      <c r="B70" s="5"/>
      <c r="C70" s="5"/>
      <c r="D70" s="1"/>
    </row>
    <row r="71" spans="1:4" x14ac:dyDescent="0.2">
      <c r="A71" s="5"/>
      <c r="B71" s="5"/>
      <c r="C71" s="5"/>
      <c r="D71" s="1"/>
    </row>
    <row r="72" spans="1:4" x14ac:dyDescent="0.2">
      <c r="A72" s="5"/>
      <c r="B72" s="5"/>
      <c r="C72" s="5"/>
      <c r="D72" s="1"/>
    </row>
    <row r="73" spans="1:4" x14ac:dyDescent="0.2">
      <c r="A73" s="5"/>
      <c r="B73" s="5"/>
      <c r="C73" s="5"/>
      <c r="D73" s="1"/>
    </row>
    <row r="74" spans="1:4" x14ac:dyDescent="0.2">
      <c r="A74" s="5"/>
      <c r="B74" s="5"/>
      <c r="C74" s="5"/>
      <c r="D74" s="1"/>
    </row>
    <row r="75" spans="1:4" x14ac:dyDescent="0.2">
      <c r="A75" s="5"/>
      <c r="B75" s="5"/>
      <c r="C75" s="5"/>
      <c r="D75" s="1"/>
    </row>
    <row r="76" spans="1:4" x14ac:dyDescent="0.2">
      <c r="A76" s="5"/>
      <c r="B76" s="5"/>
      <c r="C76" s="5"/>
      <c r="D76" s="1"/>
    </row>
    <row r="77" spans="1:4" x14ac:dyDescent="0.2">
      <c r="A77" s="5"/>
      <c r="B77" s="5"/>
      <c r="C77" s="5"/>
      <c r="D77" s="1"/>
    </row>
    <row r="78" spans="1:4" x14ac:dyDescent="0.2">
      <c r="A78" s="5"/>
      <c r="B78" s="5"/>
      <c r="C78" s="5"/>
      <c r="D78" s="1"/>
    </row>
    <row r="79" spans="1:4" x14ac:dyDescent="0.2">
      <c r="A79" s="5"/>
      <c r="B79" s="5"/>
      <c r="C79" s="5"/>
      <c r="D79" s="1"/>
    </row>
    <row r="80" spans="1:4" x14ac:dyDescent="0.2">
      <c r="A80" s="5"/>
      <c r="B80" s="5"/>
      <c r="C80" s="5"/>
      <c r="D80" s="1"/>
    </row>
    <row r="81" spans="1:4" x14ac:dyDescent="0.2">
      <c r="A81" s="5"/>
      <c r="B81" s="5"/>
      <c r="C81" s="5"/>
      <c r="D81" s="1"/>
    </row>
    <row r="82" spans="1:4" x14ac:dyDescent="0.2">
      <c r="A82" s="5"/>
      <c r="B82" s="5"/>
      <c r="C82" s="5"/>
      <c r="D82" s="1"/>
    </row>
    <row r="83" spans="1:4" x14ac:dyDescent="0.2">
      <c r="A83" s="5"/>
      <c r="B83" s="5"/>
      <c r="C83" s="5"/>
      <c r="D83" s="1"/>
    </row>
    <row r="84" spans="1:4" x14ac:dyDescent="0.2">
      <c r="A84" s="5"/>
      <c r="B84" s="5"/>
      <c r="C84" s="5"/>
      <c r="D84" s="1"/>
    </row>
    <row r="85" spans="1:4" x14ac:dyDescent="0.2">
      <c r="A85" s="5"/>
      <c r="B85" s="5"/>
      <c r="C85" s="5"/>
      <c r="D85" s="1"/>
    </row>
    <row r="86" spans="1:4" x14ac:dyDescent="0.2">
      <c r="A86" s="5"/>
      <c r="B86" s="5"/>
      <c r="C86" s="5"/>
      <c r="D86" s="1"/>
    </row>
    <row r="87" spans="1:4" x14ac:dyDescent="0.2">
      <c r="A87" s="5"/>
      <c r="B87" s="5"/>
      <c r="C87" s="5"/>
      <c r="D87" s="1"/>
    </row>
    <row r="88" spans="1:4" x14ac:dyDescent="0.2">
      <c r="A88" s="5"/>
      <c r="B88" s="5"/>
      <c r="C88" s="5"/>
      <c r="D88" s="1"/>
    </row>
    <row r="89" spans="1:4" x14ac:dyDescent="0.2">
      <c r="A89" s="5"/>
      <c r="B89" s="5"/>
      <c r="C89" s="5"/>
      <c r="D89" s="1"/>
    </row>
    <row r="90" spans="1:4" x14ac:dyDescent="0.2">
      <c r="A90" s="5"/>
      <c r="B90" s="5"/>
      <c r="C90" s="5"/>
      <c r="D90" s="1"/>
    </row>
  </sheetData>
  <mergeCells count="9">
    <mergeCell ref="C3:AR3"/>
    <mergeCell ref="C24:C25"/>
    <mergeCell ref="C8:D8"/>
    <mergeCell ref="E8:P8"/>
    <mergeCell ref="Q8:AB8"/>
    <mergeCell ref="C5:AR5"/>
    <mergeCell ref="C4:AR4"/>
    <mergeCell ref="AC8:AN8"/>
    <mergeCell ref="AO8:AQ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6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2022-01-14T03:42:59Z</cp:lastPrinted>
  <dcterms:created xsi:type="dcterms:W3CDTF">1997-07-01T22:48:52Z</dcterms:created>
  <dcterms:modified xsi:type="dcterms:W3CDTF">2022-04-12T02:37:04Z</dcterms:modified>
</cp:coreProperties>
</file>